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22995" windowHeight="138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 concurrentCalc="0"/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<sst xmlns="http://schemas.openxmlformats.org/spreadsheetml/2006/main" count="197" uniqueCount="68">
  <si>
    <t>Varieties</t>
  </si>
  <si>
    <t>Karma</t>
  </si>
  <si>
    <t>Streaker</t>
  </si>
  <si>
    <t>Tamalpais</t>
  </si>
  <si>
    <t>Willamette Pearl</t>
  </si>
  <si>
    <t>Alba</t>
  </si>
  <si>
    <t>Full Pint</t>
  </si>
  <si>
    <t>Row type</t>
  </si>
  <si>
    <t>Hull type</t>
  </si>
  <si>
    <t>Growth habit</t>
  </si>
  <si>
    <t>2-row</t>
  </si>
  <si>
    <t>6-row</t>
  </si>
  <si>
    <t>Hull-less</t>
  </si>
  <si>
    <t>Hulled</t>
  </si>
  <si>
    <t>Winter</t>
  </si>
  <si>
    <t>Spring</t>
  </si>
  <si>
    <t>waxy</t>
  </si>
  <si>
    <t>Color</t>
  </si>
  <si>
    <t>White</t>
  </si>
  <si>
    <t>Purple</t>
  </si>
  <si>
    <t>Blue, brown, white</t>
  </si>
  <si>
    <t>non-waxy</t>
  </si>
  <si>
    <t>P</t>
  </si>
  <si>
    <t>K</t>
  </si>
  <si>
    <t>Ca</t>
  </si>
  <si>
    <t>Mg</t>
  </si>
  <si>
    <t>Mn</t>
  </si>
  <si>
    <t>Cu</t>
  </si>
  <si>
    <t>B</t>
  </si>
  <si>
    <t>Zn</t>
  </si>
  <si>
    <t>Name</t>
  </si>
  <si>
    <t>mg</t>
  </si>
  <si>
    <t>USDA standard (hulled)</t>
  </si>
  <si>
    <t>USDA standard (pearled)</t>
  </si>
  <si>
    <t xml:space="preserve">values per 100.0 g </t>
  </si>
  <si>
    <t>DZ100289</t>
  </si>
  <si>
    <t>Variety</t>
  </si>
  <si>
    <t xml:space="preserve">dt3 </t>
  </si>
  <si>
    <t>gt3</t>
  </si>
  <si>
    <t>at3</t>
  </si>
  <si>
    <t>gT</t>
  </si>
  <si>
    <t>aT</t>
  </si>
  <si>
    <t>nmol/g</t>
  </si>
  <si>
    <t>delta-tocotrienol</t>
  </si>
  <si>
    <t>gamma-tocotrienol</t>
  </si>
  <si>
    <t>alpha-tocotrienol</t>
  </si>
  <si>
    <t>dt3</t>
  </si>
  <si>
    <t>% of total Vit E</t>
  </si>
  <si>
    <t>gamma-tocopherol</t>
  </si>
  <si>
    <t>alpha-tocopherol</t>
  </si>
  <si>
    <t>Source (2012)</t>
  </si>
  <si>
    <t>Source (2013)</t>
  </si>
  <si>
    <t>Hunton Farm, Junction City</t>
  </si>
  <si>
    <t>Hyslop Farm, Corvallis</t>
  </si>
  <si>
    <t>Lewis Brown Farm, Corvallis</t>
  </si>
  <si>
    <t>Mineral content (2012 crop)</t>
  </si>
  <si>
    <t>Vitamin E means (2012 crop)</t>
  </si>
  <si>
    <t>Food Barley Standard Reference Panel</t>
  </si>
  <si>
    <t>Fe</t>
  </si>
  <si>
    <t>Mineral content (2013 crop)</t>
  </si>
  <si>
    <t>Protein (%) 2012</t>
  </si>
  <si>
    <t>Protein (%) 2013</t>
  </si>
  <si>
    <t>Grain beta-glucan (% w/w) 2012</t>
  </si>
  <si>
    <t>Grain beta-glucan (% w/w) 2013</t>
  </si>
  <si>
    <t>Kernel Hardness (SKCS) 2012</t>
  </si>
  <si>
    <t>Kernel Hardness (SKCS) 2013</t>
  </si>
  <si>
    <t>Starch type</t>
  </si>
  <si>
    <t>Vitamin E means (2013 crop)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</si>
</sst>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Font="1" applyBorder="1" applyAlignment="1">
      <alignment wrapText="1"/>
    </xf>
    <xf numFmtId="164" fontId="0" fillId="0" borderId="1" xfId="0" applyNumberFormat="1" applyBorder="1"/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" fontId="0" fillId="0" borderId="1" xfId="0" applyNumberFormat="1" applyBorder="1"/>
    <xf numFmtId="1" fontId="1" fillId="0" borderId="1" xfId="0" applyNumberFormat="1" applyFont="1" applyBorder="1"/>
    <xf numFmtId="164" fontId="0" fillId="0" borderId="1" xfId="0" applyNumberFormat="1" applyFill="1" applyBorder="1"/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9" fontId="0" fillId="0" borderId="0" xfId="0" applyNumberFormat="1"/>
    <xf numFmtId="0" fontId="5" fillId="0" borderId="0" xfId="0" applyFont="1"/>
    <xf numFmtId="0" fontId="4" fillId="0" borderId="0" xfId="0" applyFont="1"/>
    <xf numFmtId="2" fontId="0" fillId="2" borderId="1" xfId="0" applyNumberFormat="1" applyFill="1" applyBorder="1" applyAlignment="1">
      <alignment horizontal="right"/>
    </xf>
    <xf numFmtId="2" fontId="7" fillId="2" borderId="1" xfId="0" applyNumberFormat="1" applyFont="1" applyFill="1" applyBorder="1"/>
    <xf numFmtId="1" fontId="7" fillId="2" borderId="1" xfId="0" applyNumberFormat="1" applyFont="1" applyFill="1" applyBorder="1"/>
    <xf numFmtId="0" fontId="0" fillId="2" borderId="0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/>
    <xf numFmtId="2" fontId="6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Vitamin</a:t>
            </a:r>
            <a:r>
              <a:rPr lang="en-US" baseline="0"/>
              <a:t> E (2012)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[2]Sheet1!$U$53</c:f>
              <c:strCache>
                <c:ptCount val="1"/>
                <c:pt idx="0">
                  <c:v>dt3 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[2]Sheet1!$AE$54:$AE$60</c:f>
                <c:numCache>
                  <c:formatCode>General</c:formatCode>
                  <c:ptCount val="7"/>
                  <c:pt idx="0">
                    <c:v>1.1475220162796693</c:v>
                  </c:pt>
                  <c:pt idx="1">
                    <c:v>2.7364434375482753</c:v>
                  </c:pt>
                  <c:pt idx="2">
                    <c:v>1.0147442447991255</c:v>
                  </c:pt>
                  <c:pt idx="3">
                    <c:v>1.3739838510351654</c:v>
                  </c:pt>
                  <c:pt idx="4">
                    <c:v>1.6785118781997348</c:v>
                  </c:pt>
                  <c:pt idx="5">
                    <c:v>2.4210394956657075</c:v>
                  </c:pt>
                  <c:pt idx="6">
                    <c:v>2.8222247785098649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[2]Sheet1!$T$54:$T$60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[2]Sheet1!$U$54:$U$60</c:f>
              <c:numCache>
                <c:formatCode>General</c:formatCode>
                <c:ptCount val="7"/>
                <c:pt idx="0">
                  <c:v>4.4987481447391868</c:v>
                </c:pt>
                <c:pt idx="1">
                  <c:v>4.5945395160809692</c:v>
                </c:pt>
                <c:pt idx="2">
                  <c:v>3.8833333333333329</c:v>
                </c:pt>
                <c:pt idx="3">
                  <c:v>4.3841320311897176</c:v>
                </c:pt>
                <c:pt idx="4">
                  <c:v>6.3272386278052641</c:v>
                </c:pt>
                <c:pt idx="5">
                  <c:v>6.0188030326389859</c:v>
                </c:pt>
                <c:pt idx="6">
                  <c:v>12.509790871784602</c:v>
                </c:pt>
              </c:numCache>
            </c:numRef>
          </c:val>
        </c:ser>
        <c:ser>
          <c:idx val="1"/>
          <c:order val="1"/>
          <c:tx>
            <c:strRef>
              <c:f>[2]Sheet1!$V$53</c:f>
              <c:strCache>
                <c:ptCount val="1"/>
                <c:pt idx="0">
                  <c:v>gt3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[2]Sheet1!$AF$54:$AF$60</c:f>
                <c:numCache>
                  <c:formatCode>General</c:formatCode>
                  <c:ptCount val="7"/>
                  <c:pt idx="0">
                    <c:v>5.3334683396940701</c:v>
                  </c:pt>
                  <c:pt idx="1">
                    <c:v>5.1205395576925712</c:v>
                  </c:pt>
                  <c:pt idx="2">
                    <c:v>8.5601314051364188</c:v>
                  </c:pt>
                  <c:pt idx="3">
                    <c:v>2.9021705402413458</c:v>
                  </c:pt>
                  <c:pt idx="4">
                    <c:v>5.3012937281246311</c:v>
                  </c:pt>
                  <c:pt idx="5">
                    <c:v>8.3080671438850882</c:v>
                  </c:pt>
                  <c:pt idx="6">
                    <c:v>25.037790062338633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[2]Sheet1!$T$54:$T$60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[2]Sheet1!$V$54:$V$60</c:f>
              <c:numCache>
                <c:formatCode>General</c:formatCode>
                <c:ptCount val="7"/>
                <c:pt idx="0">
                  <c:v>32.480679265717349</c:v>
                </c:pt>
                <c:pt idx="1">
                  <c:v>31.758615166560087</c:v>
                </c:pt>
                <c:pt idx="2">
                  <c:v>35.194444444444443</c:v>
                </c:pt>
                <c:pt idx="3">
                  <c:v>30.435191793434846</c:v>
                </c:pt>
                <c:pt idx="4">
                  <c:v>34.53948073176381</c:v>
                </c:pt>
                <c:pt idx="5">
                  <c:v>41.989298190542307</c:v>
                </c:pt>
                <c:pt idx="6">
                  <c:v>62.260219557629647</c:v>
                </c:pt>
              </c:numCache>
            </c:numRef>
          </c:val>
        </c:ser>
        <c:ser>
          <c:idx val="2"/>
          <c:order val="2"/>
          <c:tx>
            <c:strRef>
              <c:f>[2]Sheet1!$W$53</c:f>
              <c:strCache>
                <c:ptCount val="1"/>
                <c:pt idx="0">
                  <c:v>at3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[2]Sheet1!$AG$54:$AG$60</c:f>
                <c:numCache>
                  <c:formatCode>General</c:formatCode>
                  <c:ptCount val="7"/>
                  <c:pt idx="0">
                    <c:v>13.239452893559564</c:v>
                  </c:pt>
                  <c:pt idx="1">
                    <c:v>7.8566235997488301</c:v>
                  </c:pt>
                  <c:pt idx="2">
                    <c:v>15.648867653077261</c:v>
                  </c:pt>
                  <c:pt idx="3">
                    <c:v>6.1284128254292627</c:v>
                  </c:pt>
                  <c:pt idx="4">
                    <c:v>10.299862807769879</c:v>
                  </c:pt>
                  <c:pt idx="5">
                    <c:v>20.621354323323242</c:v>
                  </c:pt>
                  <c:pt idx="6">
                    <c:v>37.068608602944288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[2]Sheet1!$T$54:$T$60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[2]Sheet1!$W$54:$W$60</c:f>
              <c:numCache>
                <c:formatCode>General</c:formatCode>
                <c:ptCount val="7"/>
                <c:pt idx="0">
                  <c:v>54.173394147372434</c:v>
                </c:pt>
                <c:pt idx="1">
                  <c:v>82.624831547704986</c:v>
                </c:pt>
                <c:pt idx="2">
                  <c:v>79.866666666666674</c:v>
                </c:pt>
                <c:pt idx="3">
                  <c:v>90.452803168606394</c:v>
                </c:pt>
                <c:pt idx="4">
                  <c:v>81.785918635063112</c:v>
                </c:pt>
                <c:pt idx="5">
                  <c:v>65.705180815051534</c:v>
                </c:pt>
                <c:pt idx="6">
                  <c:v>104.23022541676468</c:v>
                </c:pt>
              </c:numCache>
            </c:numRef>
          </c:val>
        </c:ser>
        <c:ser>
          <c:idx val="3"/>
          <c:order val="3"/>
          <c:tx>
            <c:strRef>
              <c:f>[2]Sheet1!$X$53</c:f>
              <c:strCache>
                <c:ptCount val="1"/>
                <c:pt idx="0">
                  <c:v>gT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[2]Sheet1!$AH$54:$AH$60</c:f>
                <c:numCache>
                  <c:formatCode>General</c:formatCode>
                  <c:ptCount val="7"/>
                  <c:pt idx="0">
                    <c:v>3.0637018187905052</c:v>
                  </c:pt>
                  <c:pt idx="1">
                    <c:v>2.1445460044463034</c:v>
                  </c:pt>
                  <c:pt idx="2">
                    <c:v>1.710712117134972</c:v>
                  </c:pt>
                  <c:pt idx="3">
                    <c:v>1.9553193554116279</c:v>
                  </c:pt>
                  <c:pt idx="4">
                    <c:v>1.1350553403729013</c:v>
                  </c:pt>
                  <c:pt idx="5">
                    <c:v>2.6048329429107016</c:v>
                  </c:pt>
                  <c:pt idx="6">
                    <c:v>3.2648628519415395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[2]Sheet1!$T$54:$T$60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[2]Sheet1!$X$54:$X$60</c:f>
              <c:numCache>
                <c:formatCode>General</c:formatCode>
                <c:ptCount val="7"/>
                <c:pt idx="0">
                  <c:v>7.5366248698036857</c:v>
                </c:pt>
                <c:pt idx="1">
                  <c:v>4.5239782314371233</c:v>
                </c:pt>
                <c:pt idx="2">
                  <c:v>2.4777777777777779</c:v>
                </c:pt>
                <c:pt idx="3">
                  <c:v>9.1068994406242521</c:v>
                </c:pt>
                <c:pt idx="4">
                  <c:v>6.3416602894305045</c:v>
                </c:pt>
                <c:pt idx="5">
                  <c:v>5.4690850379923299</c:v>
                </c:pt>
                <c:pt idx="6">
                  <c:v>9.9567817500868525</c:v>
                </c:pt>
              </c:numCache>
            </c:numRef>
          </c:val>
        </c:ser>
        <c:ser>
          <c:idx val="4"/>
          <c:order val="4"/>
          <c:tx>
            <c:strRef>
              <c:f>[2]Sheet1!$Y$53</c:f>
              <c:strCache>
                <c:ptCount val="1"/>
                <c:pt idx="0">
                  <c:v>aT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[2]Sheet1!$AI$54:$AI$60</c:f>
                <c:numCache>
                  <c:formatCode>General</c:formatCode>
                  <c:ptCount val="7"/>
                  <c:pt idx="0">
                    <c:v>5.7110965368955044</c:v>
                  </c:pt>
                  <c:pt idx="1">
                    <c:v>8.205675549455913</c:v>
                  </c:pt>
                  <c:pt idx="2">
                    <c:v>7.2037571896239578</c:v>
                  </c:pt>
                  <c:pt idx="3">
                    <c:v>1.6761946968687691</c:v>
                  </c:pt>
                  <c:pt idx="4">
                    <c:v>5.498946412752475</c:v>
                  </c:pt>
                  <c:pt idx="5">
                    <c:v>9.7751501145411073</c:v>
                  </c:pt>
                  <c:pt idx="6">
                    <c:v>7.6596513363195458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[2]Sheet1!$T$54:$T$60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[2]Sheet1!$Y$54:$Y$60</c:f>
              <c:numCache>
                <c:formatCode>General</c:formatCode>
                <c:ptCount val="7"/>
                <c:pt idx="0">
                  <c:v>17.298465603104226</c:v>
                </c:pt>
                <c:pt idx="1">
                  <c:v>20.059444186320363</c:v>
                </c:pt>
                <c:pt idx="2">
                  <c:v>23.266666666666666</c:v>
                </c:pt>
                <c:pt idx="3">
                  <c:v>20.1467872880777</c:v>
                </c:pt>
                <c:pt idx="4">
                  <c:v>22.517284561567411</c:v>
                </c:pt>
                <c:pt idx="5">
                  <c:v>20.663701365359774</c:v>
                </c:pt>
                <c:pt idx="6">
                  <c:v>25.375747932268091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5582208"/>
        <c:axId val="65584128"/>
      </c:barChart>
      <c:catAx>
        <c:axId val="655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Barley Lines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65584128"/>
        <c:crosses val="autoZero"/>
        <c:auto val="1"/>
        <c:lblAlgn val="ctr"/>
        <c:lblOffset val="100"/>
        <c:noMultiLvlLbl val="0"/>
      </c:catAx>
      <c:valAx>
        <c:axId val="65584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Vitamin E (nmol/g)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558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Vitamin</a:t>
            </a:r>
            <a:r>
              <a:rPr lang="en-US" baseline="0"/>
              <a:t> E (2013)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5653192209049"/>
          <c:y val="0.12826716332589574"/>
          <c:w val="0.7662959585190513"/>
          <c:h val="0.68605998020739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[2]Sheet1!$C$64</c:f>
              <c:strCache>
                <c:ptCount val="1"/>
                <c:pt idx="0">
                  <c:v>dt3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[2]Sheet1!$N$54:$N$60</c:f>
                <c:numCache>
                  <c:formatCode>General</c:formatCode>
                  <c:ptCount val="7"/>
                  <c:pt idx="0">
                    <c:v>1.868919626820476</c:v>
                  </c:pt>
                  <c:pt idx="1">
                    <c:v>0.60704074641092454</c:v>
                  </c:pt>
                  <c:pt idx="2">
                    <c:v>2.6781139345101526</c:v>
                  </c:pt>
                  <c:pt idx="3">
                    <c:v>1.1811758208989795</c:v>
                  </c:pt>
                  <c:pt idx="4">
                    <c:v>1.5217085214194914</c:v>
                  </c:pt>
                  <c:pt idx="5">
                    <c:v>2.462216427160107</c:v>
                  </c:pt>
                  <c:pt idx="6">
                    <c:v>2.8584258396595823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[2]Sheet1!$B$65:$B$71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[2]Sheet1!$C$65:$C$71</c:f>
              <c:numCache>
                <c:formatCode>General</c:formatCode>
                <c:ptCount val="7"/>
                <c:pt idx="0">
                  <c:v>10.108261555661629</c:v>
                </c:pt>
                <c:pt idx="1">
                  <c:v>3.9115963419594797</c:v>
                </c:pt>
                <c:pt idx="2">
                  <c:v>8.1734680610507358</c:v>
                </c:pt>
                <c:pt idx="3">
                  <c:v>9.322039220134581</c:v>
                </c:pt>
                <c:pt idx="4">
                  <c:v>6.7257983004008706</c:v>
                </c:pt>
                <c:pt idx="5">
                  <c:v>11.964049189119846</c:v>
                </c:pt>
                <c:pt idx="6">
                  <c:v>10.038458155663943</c:v>
                </c:pt>
              </c:numCache>
            </c:numRef>
          </c:val>
        </c:ser>
        <c:ser>
          <c:idx val="1"/>
          <c:order val="1"/>
          <c:tx>
            <c:strRef>
              <c:f>[2]Sheet1!$D$64</c:f>
              <c:strCache>
                <c:ptCount val="1"/>
                <c:pt idx="0">
                  <c:v>gt3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[2]Sheet1!$O$54:$O$60</c:f>
                <c:numCache>
                  <c:formatCode>General</c:formatCode>
                  <c:ptCount val="7"/>
                  <c:pt idx="0">
                    <c:v>3.4353830727600401</c:v>
                  </c:pt>
                  <c:pt idx="1">
                    <c:v>4.1333760224964013</c:v>
                  </c:pt>
                  <c:pt idx="2">
                    <c:v>4.3069802426453556</c:v>
                  </c:pt>
                  <c:pt idx="3">
                    <c:v>7.7748446233936788</c:v>
                  </c:pt>
                  <c:pt idx="4">
                    <c:v>7.5923180084314659</c:v>
                  </c:pt>
                  <c:pt idx="5">
                    <c:v>4.5157164782806323</c:v>
                  </c:pt>
                  <c:pt idx="6">
                    <c:v>6.4624381070237771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[2]Sheet1!$B$65:$B$71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[2]Sheet1!$D$65:$D$71</c:f>
              <c:numCache>
                <c:formatCode>General</c:formatCode>
                <c:ptCount val="7"/>
                <c:pt idx="0">
                  <c:v>24.995342370284597</c:v>
                </c:pt>
                <c:pt idx="1">
                  <c:v>18.899026166835355</c:v>
                </c:pt>
                <c:pt idx="2">
                  <c:v>30.364310111186722</c:v>
                </c:pt>
                <c:pt idx="3">
                  <c:v>30.404198941973966</c:v>
                </c:pt>
                <c:pt idx="4">
                  <c:v>18.989243070935355</c:v>
                </c:pt>
                <c:pt idx="5">
                  <c:v>30.983793819068516</c:v>
                </c:pt>
                <c:pt idx="6">
                  <c:v>41.871104194462873</c:v>
                </c:pt>
              </c:numCache>
            </c:numRef>
          </c:val>
        </c:ser>
        <c:ser>
          <c:idx val="2"/>
          <c:order val="2"/>
          <c:tx>
            <c:strRef>
              <c:f>[2]Sheet1!$E$64</c:f>
              <c:strCache>
                <c:ptCount val="1"/>
                <c:pt idx="0">
                  <c:v>at3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[2]Sheet1!$P$54:$P$60</c:f>
                <c:numCache>
                  <c:formatCode>General</c:formatCode>
                  <c:ptCount val="7"/>
                  <c:pt idx="0">
                    <c:v>10.339823274332863</c:v>
                  </c:pt>
                  <c:pt idx="1">
                    <c:v>17.102267914090074</c:v>
                  </c:pt>
                  <c:pt idx="2">
                    <c:v>16.405793170630858</c:v>
                  </c:pt>
                  <c:pt idx="3">
                    <c:v>11.413927213910112</c:v>
                  </c:pt>
                  <c:pt idx="4">
                    <c:v>14.135411579890286</c:v>
                  </c:pt>
                  <c:pt idx="5">
                    <c:v>9.2576697730431814</c:v>
                  </c:pt>
                  <c:pt idx="6">
                    <c:v>13.884424192725859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[2]Sheet1!$B$65:$B$71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[2]Sheet1!$E$65:$E$71</c:f>
              <c:numCache>
                <c:formatCode>General</c:formatCode>
                <c:ptCount val="7"/>
                <c:pt idx="0">
                  <c:v>54.305064230404902</c:v>
                </c:pt>
                <c:pt idx="1">
                  <c:v>54.451163765515801</c:v>
                </c:pt>
                <c:pt idx="2">
                  <c:v>71.384549731018836</c:v>
                </c:pt>
                <c:pt idx="3">
                  <c:v>73.7993897672998</c:v>
                </c:pt>
                <c:pt idx="4">
                  <c:v>64.077910046782463</c:v>
                </c:pt>
                <c:pt idx="5">
                  <c:v>85.845691902468189</c:v>
                </c:pt>
                <c:pt idx="6">
                  <c:v>73.772283888187147</c:v>
                </c:pt>
              </c:numCache>
            </c:numRef>
          </c:val>
        </c:ser>
        <c:ser>
          <c:idx val="3"/>
          <c:order val="3"/>
          <c:tx>
            <c:strRef>
              <c:f>[2]Sheet1!$F$64</c:f>
              <c:strCache>
                <c:ptCount val="1"/>
                <c:pt idx="0">
                  <c:v>gT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[2]Sheet1!$Q$54:$Q$60</c:f>
                <c:numCache>
                  <c:formatCode>General</c:formatCode>
                  <c:ptCount val="7"/>
                  <c:pt idx="0">
                    <c:v>1.3039541152926304</c:v>
                  </c:pt>
                  <c:pt idx="1">
                    <c:v>0.89293033896379914</c:v>
                  </c:pt>
                  <c:pt idx="2">
                    <c:v>0.9499014118268162</c:v>
                  </c:pt>
                  <c:pt idx="3">
                    <c:v>1.4613221855554641</c:v>
                  </c:pt>
                  <c:pt idx="4">
                    <c:v>0.65465936226933186</c:v>
                  </c:pt>
                  <c:pt idx="5">
                    <c:v>1.8829898170304755</c:v>
                  </c:pt>
                  <c:pt idx="6">
                    <c:v>1.033104182777314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[2]Sheet1!$B$65:$B$71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[2]Sheet1!$F$65:$F$71</c:f>
              <c:numCache>
                <c:formatCode>General</c:formatCode>
                <c:ptCount val="7"/>
                <c:pt idx="0">
                  <c:v>5.8545325017466627</c:v>
                </c:pt>
                <c:pt idx="1">
                  <c:v>2.7238388761960919</c:v>
                </c:pt>
                <c:pt idx="2">
                  <c:v>2.8148327086291696</c:v>
                </c:pt>
                <c:pt idx="3">
                  <c:v>6.6386847418762596</c:v>
                </c:pt>
                <c:pt idx="4">
                  <c:v>1.9113978028723693</c:v>
                </c:pt>
                <c:pt idx="5">
                  <c:v>4.3404349141235912</c:v>
                </c:pt>
                <c:pt idx="6">
                  <c:v>2.8928330164495617</c:v>
                </c:pt>
              </c:numCache>
            </c:numRef>
          </c:val>
        </c:ser>
        <c:ser>
          <c:idx val="4"/>
          <c:order val="4"/>
          <c:tx>
            <c:strRef>
              <c:f>[2]Sheet1!$G$64</c:f>
              <c:strCache>
                <c:ptCount val="1"/>
                <c:pt idx="0">
                  <c:v>aT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[2]Sheet1!$R$54:$R$60</c:f>
                <c:numCache>
                  <c:formatCode>General</c:formatCode>
                  <c:ptCount val="7"/>
                  <c:pt idx="0">
                    <c:v>4.3892269083604756</c:v>
                  </c:pt>
                  <c:pt idx="1">
                    <c:v>4.56066777423956</c:v>
                  </c:pt>
                  <c:pt idx="2">
                    <c:v>5.8031610112920227</c:v>
                  </c:pt>
                  <c:pt idx="3">
                    <c:v>4.2183176887519815</c:v>
                  </c:pt>
                  <c:pt idx="4">
                    <c:v>3.2428625332150038</c:v>
                  </c:pt>
                  <c:pt idx="5">
                    <c:v>4.3295528185446592</c:v>
                  </c:pt>
                  <c:pt idx="6">
                    <c:v>2.9831639646114372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[2]Sheet1!$B$65:$B$71</c:f>
              <c:strCache>
                <c:ptCount val="7"/>
                <c:pt idx="0">
                  <c:v>DZ100289</c:v>
                </c:pt>
                <c:pt idx="1">
                  <c:v>Karma</c:v>
                </c:pt>
                <c:pt idx="2">
                  <c:v>Streaker</c:v>
                </c:pt>
                <c:pt idx="3">
                  <c:v>Tamalpais</c:v>
                </c:pt>
                <c:pt idx="4">
                  <c:v>Willamette Pearl</c:v>
                </c:pt>
                <c:pt idx="5">
                  <c:v>Alba</c:v>
                </c:pt>
                <c:pt idx="6">
                  <c:v>Full Pint</c:v>
                </c:pt>
              </c:strCache>
            </c:strRef>
          </c:cat>
          <c:val>
            <c:numRef>
              <c:f>[2]Sheet1!$G$65:$G$71</c:f>
              <c:numCache>
                <c:formatCode>General</c:formatCode>
                <c:ptCount val="7"/>
                <c:pt idx="0">
                  <c:v>17.774685517928429</c:v>
                </c:pt>
                <c:pt idx="1">
                  <c:v>14.358498120264795</c:v>
                </c:pt>
                <c:pt idx="2">
                  <c:v>21.926586413544872</c:v>
                </c:pt>
                <c:pt idx="3">
                  <c:v>22.012935531002164</c:v>
                </c:pt>
                <c:pt idx="4">
                  <c:v>15.005580638898294</c:v>
                </c:pt>
                <c:pt idx="5">
                  <c:v>18.782322863269105</c:v>
                </c:pt>
                <c:pt idx="6">
                  <c:v>18.283821198380814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2343808"/>
        <c:axId val="82354560"/>
      </c:barChart>
      <c:catAx>
        <c:axId val="8234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Barley Lines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82354560"/>
        <c:crosses val="autoZero"/>
        <c:auto val="1"/>
        <c:lblAlgn val="ctr"/>
        <c:lblOffset val="100"/>
        <c:noMultiLvlLbl val="0"/>
      </c:catAx>
      <c:valAx>
        <c:axId val="8235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Vitamin E (nmol/g)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234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314326</xdr:colOff>
      <xdr:row>10</xdr:row>
      <xdr:rowOff>9524</xdr:rowOff>
    </xdr:from>
    <xdr:to>
      <xdr:col>9</xdr:col>
      <xdr:colOff>209551</xdr:colOff>
      <xdr:row>13</xdr:row>
      <xdr:rowOff>76199</xdr:rowOff>
    </xdr:to>
    <xdr:sp macro="" textlink="">
      <xdr:nvSpPr>
        <xdr:cNvPr id="2" name="TextBox 1"/>
        <xdr:cNvSpPr txBox="1"/>
      </xdr:nvSpPr>
      <xdr:spPr>
        <a:xfrm>
          <a:off x="314326" y="2743199"/>
          <a:ext cx="6172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These data will</a:t>
          </a:r>
          <a:r>
            <a:rPr lang="en-US" sz="1100" baseline="0"/>
            <a:t> be updated as tests are completed. Data in the above table were collected by Brigid Meints, a graduate student in the barley breeding program at OSU. Thanks to Teepakorn Kongraksawech for confirming starch type on the Rapid Visco Analyzer. </a:t>
          </a:r>
        </a:p>
      </xdr:txBody>
    </xdr:sp>
    <xdr:clientData/>
  </xdr:twoCellAnchor>
  <xdr:twoCellAnchor>
    <xdr:from>
      <xdr:col>0</xdr:col>
      <xdr:colOff>257175</xdr:colOff>
      <xdr:row>29</xdr:row>
      <xdr:rowOff>104775</xdr:rowOff>
    </xdr:from>
    <xdr:to>
      <xdr:col>6</xdr:col>
      <xdr:colOff>561974</xdr:colOff>
      <xdr:row>31</xdr:row>
      <xdr:rowOff>47625</xdr:rowOff>
    </xdr:to>
    <xdr:sp macro="" textlink="">
      <xdr:nvSpPr>
        <xdr:cNvPr id="3" name="TextBox 2"/>
        <xdr:cNvSpPr txBox="1"/>
      </xdr:nvSpPr>
      <xdr:spPr>
        <a:xfrm>
          <a:off x="257175" y="6181725"/>
          <a:ext cx="462914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Thanks</a:t>
          </a:r>
          <a:r>
            <a:rPr lang="en-US" sz="1100" baseline="0"/>
            <a:t> to Dr. Will Austin and the Central Analytical Lab at OSU for the mineral data. </a:t>
          </a:r>
          <a:endParaRPr lang="en-US" sz="1100"/>
        </a:p>
      </xdr:txBody>
    </xdr:sp>
    <xdr:clientData/>
  </xdr:twoCellAnchor>
  <xdr:twoCellAnchor>
    <xdr:from>
      <xdr:col>0</xdr:col>
      <xdr:colOff>200025</xdr:colOff>
      <xdr:row>83</xdr:row>
      <xdr:rowOff>104776</xdr:rowOff>
    </xdr:from>
    <xdr:to>
      <xdr:col>9</xdr:col>
      <xdr:colOff>200025</xdr:colOff>
      <xdr:row>85</xdr:row>
      <xdr:rowOff>47626</xdr:rowOff>
    </xdr:to>
    <xdr:sp macro="" textlink="">
      <xdr:nvSpPr>
        <xdr:cNvPr id="4" name="TextBox 3"/>
        <xdr:cNvSpPr txBox="1"/>
      </xdr:nvSpPr>
      <xdr:spPr>
        <a:xfrm>
          <a:off x="200025" y="18611851"/>
          <a:ext cx="80962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Thanks to Dr. Maret Traber, Emily Watts, and</a:t>
          </a:r>
          <a:r>
            <a:rPr lang="en-US" sz="1100" baseline="0"/>
            <a:t> Isadora Alkmim for the vitamin E data and analysis. Error bars based on standard deviation.</a:t>
          </a:r>
          <a:endParaRPr lang="en-US" sz="1100"/>
        </a:p>
      </xdr:txBody>
    </xdr:sp>
    <xdr:clientData/>
  </xdr:twoCellAnchor>
  <xdr:twoCellAnchor>
    <xdr:from>
      <xdr:col>0</xdr:col>
      <xdr:colOff>9525</xdr:colOff>
      <xdr:row>59</xdr:row>
      <xdr:rowOff>0</xdr:rowOff>
    </xdr:from>
    <xdr:to>
      <xdr:col>7</xdr:col>
      <xdr:colOff>238126</xdr:colOff>
      <xdr:row>81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876302</xdr:colOff>
      <xdr:row>81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intsb/AppData/Local/Microsoft/Windows/Temporary%20Internet%20Files/Content.Outlook/RUQ2604T/Barley%20Vit%20E%20samples_Hay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arleyGroup\Brigid\Vit_E_2012_and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(Percentages)"/>
      <sheetName val="(Pie Charts)"/>
      <sheetName val="Sheet1"/>
    </sheetNames>
    <sheetDataSet>
      <sheetData sheetId="0"/>
      <sheetData sheetId="1"/>
      <sheetData sheetId="2">
        <row r="1">
          <cell r="B1" t="str">
            <v>dt3</v>
          </cell>
        </row>
      </sheetData>
      <sheetData sheetId="3">
        <row r="1">
          <cell r="C1" t="str">
            <v>dt3</v>
          </cell>
          <cell r="D1" t="str">
            <v>gT3</v>
          </cell>
          <cell r="E1" t="str">
            <v>aT3</v>
          </cell>
          <cell r="F1" t="str">
            <v>gT</v>
          </cell>
          <cell r="G1" t="str">
            <v>aT</v>
          </cell>
        </row>
        <row r="2">
          <cell r="B2" t="str">
            <v>Tamalpais</v>
          </cell>
          <cell r="C2">
            <v>4.3841320311897176</v>
          </cell>
          <cell r="D2">
            <v>30.435191793434846</v>
          </cell>
          <cell r="E2">
            <v>90.452803168606394</v>
          </cell>
          <cell r="F2">
            <v>9.1068994406242521</v>
          </cell>
          <cell r="G2">
            <v>20.146787288077739</v>
          </cell>
          <cell r="M2">
            <v>0.33877496255401912</v>
          </cell>
          <cell r="N2">
            <v>1.6694187712495763</v>
          </cell>
          <cell r="O2">
            <v>3.2883876056625962</v>
          </cell>
          <cell r="P2">
            <v>0.99900267201227033</v>
          </cell>
          <cell r="Q2">
            <v>1.1804831571824033</v>
          </cell>
        </row>
        <row r="3">
          <cell r="B3" t="str">
            <v>Willamette Pearl</v>
          </cell>
          <cell r="C3">
            <v>6.3272386278052641</v>
          </cell>
          <cell r="D3">
            <v>34.53948073176381</v>
          </cell>
          <cell r="E3">
            <v>81.785918635063112</v>
          </cell>
          <cell r="F3">
            <v>6.3416602894305045</v>
          </cell>
          <cell r="G3">
            <v>22.517284561567411</v>
          </cell>
          <cell r="M3">
            <v>0.5595039593999116</v>
          </cell>
          <cell r="N3">
            <v>1.7670979093748771</v>
          </cell>
          <cell r="O3">
            <v>3.4332876025899597</v>
          </cell>
          <cell r="P3">
            <v>0.37835178012430043</v>
          </cell>
          <cell r="Q3">
            <v>1.8329821375841584</v>
          </cell>
        </row>
        <row r="4">
          <cell r="B4" t="str">
            <v>DZ</v>
          </cell>
          <cell r="C4">
            <v>4.4987481447391868</v>
          </cell>
          <cell r="D4">
            <v>32.480679265717349</v>
          </cell>
          <cell r="E4">
            <v>54.173394147372434</v>
          </cell>
          <cell r="F4">
            <v>7.5366248698036857</v>
          </cell>
          <cell r="G4">
            <v>17.298465603104226</v>
          </cell>
          <cell r="M4">
            <v>0.36287832366325734</v>
          </cell>
          <cell r="N4">
            <v>1.6865907781829894</v>
          </cell>
          <cell r="O4">
            <v>0.36287832366325734</v>
          </cell>
          <cell r="P4">
            <v>1.6865907781829894</v>
          </cell>
          <cell r="Q4">
            <v>4.1866826118155016</v>
          </cell>
        </row>
        <row r="5">
          <cell r="B5" t="str">
            <v>Full Pint</v>
          </cell>
          <cell r="C5">
            <v>12.509790871784602</v>
          </cell>
          <cell r="D5">
            <v>62.260219557629647</v>
          </cell>
          <cell r="E5">
            <v>104.23022541676468</v>
          </cell>
          <cell r="F5">
            <v>9.9567817500868525</v>
          </cell>
          <cell r="G5">
            <v>25.375747932268091</v>
          </cell>
          <cell r="M5">
            <v>0.89246583690553971</v>
          </cell>
          <cell r="N5">
            <v>7.9176444174119309</v>
          </cell>
          <cell r="O5">
            <v>11.722123287861612</v>
          </cell>
          <cell r="P5">
            <v>1.0324402860208353</v>
          </cell>
          <cell r="Q5">
            <v>2.4221944305522172</v>
          </cell>
        </row>
        <row r="6">
          <cell r="B6" t="str">
            <v>Karma</v>
          </cell>
          <cell r="C6">
            <v>4.5945395160809692</v>
          </cell>
          <cell r="D6">
            <v>31.758615166560087</v>
          </cell>
          <cell r="E6">
            <v>82.624831547704986</v>
          </cell>
          <cell r="F6">
            <v>4.5239782314371233</v>
          </cell>
          <cell r="G6">
            <v>20.059444186320363</v>
          </cell>
          <cell r="M6">
            <v>0.8653393950873276</v>
          </cell>
          <cell r="N6">
            <v>1.6192567851299691</v>
          </cell>
          <cell r="O6">
            <v>2.4844825293837398</v>
          </cell>
          <cell r="P6">
            <v>0.67816499210639025</v>
          </cell>
          <cell r="Q6">
            <v>2.5948624476634325</v>
          </cell>
        </row>
        <row r="7">
          <cell r="B7" t="str">
            <v>Alba</v>
          </cell>
          <cell r="C7">
            <v>6.0188030326389859</v>
          </cell>
          <cell r="D7">
            <v>41.989298190542307</v>
          </cell>
          <cell r="E7">
            <v>65.705180815051534</v>
          </cell>
          <cell r="F7">
            <v>5.4690850379923299</v>
          </cell>
          <cell r="G7">
            <v>20.663701365359774</v>
          </cell>
          <cell r="M7">
            <v>0.7655999111528986</v>
          </cell>
          <cell r="N7">
            <v>2.6272415128286726</v>
          </cell>
          <cell r="O7">
            <v>6.5210448099061713</v>
          </cell>
          <cell r="P7">
            <v>0.82372050238371664</v>
          </cell>
          <cell r="Q7">
            <v>3.0911738832005717</v>
          </cell>
        </row>
        <row r="8">
          <cell r="B8" t="str">
            <v>Streaker</v>
          </cell>
          <cell r="C8">
            <v>3.8833333333333329</v>
          </cell>
          <cell r="D8">
            <v>35.194444444444443</v>
          </cell>
          <cell r="E8">
            <v>79.866666666666674</v>
          </cell>
          <cell r="F8">
            <v>2.4777777777777779</v>
          </cell>
          <cell r="G8">
            <v>23.266666666666666</v>
          </cell>
          <cell r="M8">
            <v>0.23917751222249456</v>
          </cell>
          <cell r="N8">
            <v>2.0176423214732973</v>
          </cell>
          <cell r="O8">
            <v>3.6884734784605815</v>
          </cell>
          <cell r="P8">
            <v>0.4032187128947114</v>
          </cell>
          <cell r="Q8">
            <v>1.6979418529348156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U53" t="str">
            <v xml:space="preserve">dt3 </v>
          </cell>
          <cell r="V53" t="str">
            <v>gt3</v>
          </cell>
          <cell r="W53" t="str">
            <v>at3</v>
          </cell>
          <cell r="X53" t="str">
            <v>gT</v>
          </cell>
          <cell r="Y53" t="str">
            <v>aT</v>
          </cell>
        </row>
        <row r="54">
          <cell r="N54">
            <v>1.868919626820476</v>
          </cell>
          <cell r="O54">
            <v>3.4353830727600401</v>
          </cell>
          <cell r="P54">
            <v>10.339823274332863</v>
          </cell>
          <cell r="Q54">
            <v>1.3039541152926304</v>
          </cell>
          <cell r="R54">
            <v>4.3892269083604756</v>
          </cell>
          <cell r="T54" t="str">
            <v>DZ100289</v>
          </cell>
          <cell r="U54">
            <v>4.4987481447391868</v>
          </cell>
          <cell r="V54">
            <v>32.480679265717349</v>
          </cell>
          <cell r="W54">
            <v>54.173394147372434</v>
          </cell>
          <cell r="X54">
            <v>7.5366248698036857</v>
          </cell>
          <cell r="Y54">
            <v>17.298465603104226</v>
          </cell>
          <cell r="AE54">
            <v>1.1475220162796693</v>
          </cell>
          <cell r="AF54">
            <v>5.3334683396940701</v>
          </cell>
          <cell r="AG54">
            <v>13.239452893559564</v>
          </cell>
          <cell r="AH54">
            <v>3.0637018187905052</v>
          </cell>
          <cell r="AI54">
            <v>5.7110965368955044</v>
          </cell>
        </row>
        <row r="55">
          <cell r="N55">
            <v>0.60704074641092454</v>
          </cell>
          <cell r="O55">
            <v>4.1333760224964013</v>
          </cell>
          <cell r="P55">
            <v>17.102267914090074</v>
          </cell>
          <cell r="Q55">
            <v>0.89293033896379914</v>
          </cell>
          <cell r="R55">
            <v>4.56066777423956</v>
          </cell>
          <cell r="T55" t="str">
            <v>Karma</v>
          </cell>
          <cell r="U55">
            <v>4.5945395160809692</v>
          </cell>
          <cell r="V55">
            <v>31.758615166560087</v>
          </cell>
          <cell r="W55">
            <v>82.624831547704986</v>
          </cell>
          <cell r="X55">
            <v>4.5239782314371233</v>
          </cell>
          <cell r="Y55">
            <v>20.059444186320363</v>
          </cell>
          <cell r="AE55">
            <v>2.7364434375482753</v>
          </cell>
          <cell r="AF55">
            <v>5.1205395576925712</v>
          </cell>
          <cell r="AG55">
            <v>7.8566235997488301</v>
          </cell>
          <cell r="AH55">
            <v>2.1445460044463034</v>
          </cell>
          <cell r="AI55">
            <v>8.205675549455913</v>
          </cell>
        </row>
        <row r="56">
          <cell r="N56">
            <v>2.6781139345101526</v>
          </cell>
          <cell r="O56">
            <v>4.3069802426453556</v>
          </cell>
          <cell r="P56">
            <v>16.405793170630858</v>
          </cell>
          <cell r="Q56">
            <v>0.9499014118268162</v>
          </cell>
          <cell r="R56">
            <v>5.8031610112920227</v>
          </cell>
          <cell r="T56" t="str">
            <v>Streaker</v>
          </cell>
          <cell r="U56">
            <v>3.8833333333333329</v>
          </cell>
          <cell r="V56">
            <v>35.194444444444443</v>
          </cell>
          <cell r="W56">
            <v>79.866666666666674</v>
          </cell>
          <cell r="X56">
            <v>2.4777777777777779</v>
          </cell>
          <cell r="Y56">
            <v>23.266666666666666</v>
          </cell>
          <cell r="AE56">
            <v>1.0147442447991255</v>
          </cell>
          <cell r="AF56">
            <v>8.5601314051364188</v>
          </cell>
          <cell r="AG56">
            <v>15.648867653077261</v>
          </cell>
          <cell r="AH56">
            <v>1.710712117134972</v>
          </cell>
          <cell r="AI56">
            <v>7.2037571896239578</v>
          </cell>
        </row>
        <row r="57">
          <cell r="N57">
            <v>1.1811758208989795</v>
          </cell>
          <cell r="O57">
            <v>7.7748446233936788</v>
          </cell>
          <cell r="P57">
            <v>11.413927213910112</v>
          </cell>
          <cell r="Q57">
            <v>1.4613221855554641</v>
          </cell>
          <cell r="R57">
            <v>4.2183176887519815</v>
          </cell>
          <cell r="T57" t="str">
            <v>Tamalpais</v>
          </cell>
          <cell r="U57">
            <v>4.3841320311897176</v>
          </cell>
          <cell r="V57">
            <v>30.435191793434846</v>
          </cell>
          <cell r="W57">
            <v>90.452803168606394</v>
          </cell>
          <cell r="X57">
            <v>9.1068994406242521</v>
          </cell>
          <cell r="Y57">
            <v>20.1467872880777</v>
          </cell>
          <cell r="AE57">
            <v>1.3739838510351654</v>
          </cell>
          <cell r="AF57">
            <v>2.9021705402413458</v>
          </cell>
          <cell r="AG57">
            <v>6.1284128254292627</v>
          </cell>
          <cell r="AH57">
            <v>1.9553193554116279</v>
          </cell>
          <cell r="AI57">
            <v>1.6761946968687691</v>
          </cell>
        </row>
        <row r="58">
          <cell r="N58">
            <v>1.5217085214194914</v>
          </cell>
          <cell r="O58">
            <v>7.5923180084314659</v>
          </cell>
          <cell r="P58">
            <v>14.135411579890286</v>
          </cell>
          <cell r="Q58">
            <v>0.65465936226933186</v>
          </cell>
          <cell r="R58">
            <v>3.2428625332150038</v>
          </cell>
          <cell r="T58" t="str">
            <v>Willamette Pearl</v>
          </cell>
          <cell r="U58">
            <v>6.3272386278052641</v>
          </cell>
          <cell r="V58">
            <v>34.53948073176381</v>
          </cell>
          <cell r="W58">
            <v>81.785918635063112</v>
          </cell>
          <cell r="X58">
            <v>6.3416602894305045</v>
          </cell>
          <cell r="Y58">
            <v>22.517284561567411</v>
          </cell>
          <cell r="AE58">
            <v>1.6785118781997348</v>
          </cell>
          <cell r="AF58">
            <v>5.3012937281246311</v>
          </cell>
          <cell r="AG58">
            <v>10.299862807769879</v>
          </cell>
          <cell r="AH58">
            <v>1.1350553403729013</v>
          </cell>
          <cell r="AI58">
            <v>5.498946412752475</v>
          </cell>
        </row>
        <row r="59">
          <cell r="N59">
            <v>2.462216427160107</v>
          </cell>
          <cell r="O59">
            <v>4.5157164782806323</v>
          </cell>
          <cell r="P59">
            <v>9.2576697730431814</v>
          </cell>
          <cell r="Q59">
            <v>1.8829898170304755</v>
          </cell>
          <cell r="R59">
            <v>4.3295528185446592</v>
          </cell>
          <cell r="T59" t="str">
            <v>Alba</v>
          </cell>
          <cell r="U59">
            <v>6.0188030326389859</v>
          </cell>
          <cell r="V59">
            <v>41.989298190542307</v>
          </cell>
          <cell r="W59">
            <v>65.705180815051534</v>
          </cell>
          <cell r="X59">
            <v>5.4690850379923299</v>
          </cell>
          <cell r="Y59">
            <v>20.663701365359774</v>
          </cell>
          <cell r="AE59">
            <v>2.4210394956657075</v>
          </cell>
          <cell r="AF59">
            <v>8.3080671438850882</v>
          </cell>
          <cell r="AG59">
            <v>20.621354323323242</v>
          </cell>
          <cell r="AH59">
            <v>2.6048329429107016</v>
          </cell>
          <cell r="AI59">
            <v>9.7751501145411073</v>
          </cell>
        </row>
        <row r="60">
          <cell r="N60">
            <v>2.8584258396595823</v>
          </cell>
          <cell r="O60">
            <v>6.4624381070237771</v>
          </cell>
          <cell r="P60">
            <v>13.884424192725859</v>
          </cell>
          <cell r="Q60">
            <v>1.033104182777314</v>
          </cell>
          <cell r="R60">
            <v>2.9831639646114372</v>
          </cell>
          <cell r="T60" t="str">
            <v>Full Pint</v>
          </cell>
          <cell r="U60">
            <v>12.509790871784602</v>
          </cell>
          <cell r="V60">
            <v>62.260219557629647</v>
          </cell>
          <cell r="W60">
            <v>104.23022541676468</v>
          </cell>
          <cell r="X60">
            <v>9.9567817500868525</v>
          </cell>
          <cell r="Y60">
            <v>25.375747932268091</v>
          </cell>
          <cell r="AE60">
            <v>2.8222247785098649</v>
          </cell>
          <cell r="AF60">
            <v>25.037790062338633</v>
          </cell>
          <cell r="AG60">
            <v>37.068608602944288</v>
          </cell>
          <cell r="AH60">
            <v>3.2648628519415395</v>
          </cell>
          <cell r="AI60">
            <v>7.6596513363195458</v>
          </cell>
        </row>
        <row r="64">
          <cell r="C64" t="str">
            <v>dt3</v>
          </cell>
          <cell r="D64" t="str">
            <v>gt3</v>
          </cell>
          <cell r="E64" t="str">
            <v>at3</v>
          </cell>
          <cell r="F64" t="str">
            <v>gT</v>
          </cell>
          <cell r="G64" t="str">
            <v>aT</v>
          </cell>
        </row>
        <row r="65">
          <cell r="B65" t="str">
            <v>DZ100289</v>
          </cell>
          <cell r="C65">
            <v>10.108261555661629</v>
          </cell>
          <cell r="D65">
            <v>24.995342370284597</v>
          </cell>
          <cell r="E65">
            <v>54.305064230404902</v>
          </cell>
          <cell r="F65">
            <v>5.8545325017466627</v>
          </cell>
          <cell r="G65">
            <v>17.774685517928429</v>
          </cell>
        </row>
        <row r="66">
          <cell r="B66" t="str">
            <v>Karma</v>
          </cell>
          <cell r="C66">
            <v>3.9115963419594797</v>
          </cell>
          <cell r="D66">
            <v>18.899026166835355</v>
          </cell>
          <cell r="E66">
            <v>54.451163765515801</v>
          </cell>
          <cell r="F66">
            <v>2.7238388761960919</v>
          </cell>
          <cell r="G66">
            <v>14.358498120264795</v>
          </cell>
        </row>
        <row r="67">
          <cell r="B67" t="str">
            <v>Streaker</v>
          </cell>
          <cell r="C67">
            <v>8.1734680610507358</v>
          </cell>
          <cell r="D67">
            <v>30.364310111186722</v>
          </cell>
          <cell r="E67">
            <v>71.384549731018836</v>
          </cell>
          <cell r="F67">
            <v>2.8148327086291696</v>
          </cell>
          <cell r="G67">
            <v>21.926586413544872</v>
          </cell>
        </row>
        <row r="68">
          <cell r="B68" t="str">
            <v>Tamalpais</v>
          </cell>
          <cell r="C68">
            <v>9.322039220134581</v>
          </cell>
          <cell r="D68">
            <v>30.404198941973966</v>
          </cell>
          <cell r="E68">
            <v>73.7993897672998</v>
          </cell>
          <cell r="F68">
            <v>6.6386847418762596</v>
          </cell>
          <cell r="G68">
            <v>22.012935531002164</v>
          </cell>
        </row>
        <row r="69">
          <cell r="B69" t="str">
            <v>Willamette Pearl</v>
          </cell>
          <cell r="C69">
            <v>6.7257983004008706</v>
          </cell>
          <cell r="D69">
            <v>18.989243070935355</v>
          </cell>
          <cell r="E69">
            <v>64.077910046782463</v>
          </cell>
          <cell r="F69">
            <v>1.9113978028723693</v>
          </cell>
          <cell r="G69">
            <v>15.005580638898294</v>
          </cell>
        </row>
        <row r="70">
          <cell r="B70" t="str">
            <v>Alba</v>
          </cell>
          <cell r="C70">
            <v>11.964049189119846</v>
          </cell>
          <cell r="D70">
            <v>30.983793819068516</v>
          </cell>
          <cell r="E70">
            <v>85.845691902468189</v>
          </cell>
          <cell r="F70">
            <v>4.3404349141235912</v>
          </cell>
          <cell r="G70">
            <v>18.782322863269105</v>
          </cell>
        </row>
        <row r="71">
          <cell r="B71" t="str">
            <v>Full Pint</v>
          </cell>
          <cell r="C71">
            <v>10.038458155663943</v>
          </cell>
          <cell r="D71">
            <v>41.871104194462873</v>
          </cell>
          <cell r="E71">
            <v>73.772283888187147</v>
          </cell>
          <cell r="F71">
            <v>2.8928330164495617</v>
          </cell>
          <cell r="G71">
            <v>18.283821198380814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K84" sqref="K84"/>
    </sheetView>
  </sheetViews>
  <sheetFormatPr defaultRowHeight="15" x14ac:dyDescent="0.25"/>
  <cols>
    <col min="1" max="1" width="16.5703125" style="1" customWidth="1"/>
    <col min="2" max="2" width="16.42578125" customWidth="1"/>
    <col min="3" max="3" width="14" customWidth="1"/>
    <col min="4" max="4" width="7.85546875" customWidth="1"/>
    <col min="5" max="5" width="12.5703125" customWidth="1"/>
    <col min="6" max="6" width="9.7109375" customWidth="1"/>
    <col min="7" max="7" width="14.7109375" customWidth="1"/>
    <col min="8" max="8" width="14" bestFit="1" customWidth="1"/>
    <col min="9" max="9" width="15.5703125" customWidth="1"/>
    <col min="10" max="10" width="17.42578125" customWidth="1"/>
    <col min="11" max="12" width="17.28515625" bestFit="1" customWidth="1"/>
    <col min="13" max="13" width="15.5703125" bestFit="1" customWidth="1"/>
    <col min="14" max="14" width="16.42578125" customWidth="1"/>
    <col min="15" max="15" width="9.5703125" bestFit="1" customWidth="1"/>
    <col min="16" max="16" width="12" customWidth="1"/>
    <col min="17" max="17" width="12.7109375" bestFit="1" customWidth="1"/>
    <col min="18" max="19" width="7.85546875" bestFit="1" customWidth="1"/>
  </cols>
  <sheetData>
    <row r="1" spans="1:16" ht="30" customHeight="1" x14ac:dyDescent="0.35">
      <c r="A1" s="22" t="s">
        <v>57</v>
      </c>
    </row>
    <row r="2" spans="1:16" s="4" customFormat="1" ht="35.25" customHeight="1" x14ac:dyDescent="0.25">
      <c r="A2" s="5" t="s">
        <v>0</v>
      </c>
      <c r="B2" s="5" t="s">
        <v>50</v>
      </c>
      <c r="C2" s="5" t="s">
        <v>51</v>
      </c>
      <c r="D2" s="3" t="s">
        <v>7</v>
      </c>
      <c r="E2" s="3" t="s">
        <v>8</v>
      </c>
      <c r="F2" s="3" t="s">
        <v>9</v>
      </c>
      <c r="G2" s="3" t="s">
        <v>17</v>
      </c>
      <c r="H2" s="3" t="s">
        <v>66</v>
      </c>
      <c r="I2" s="3" t="s">
        <v>60</v>
      </c>
      <c r="J2" s="3" t="s">
        <v>61</v>
      </c>
      <c r="K2" s="3" t="s">
        <v>62</v>
      </c>
      <c r="L2" s="3" t="s">
        <v>63</v>
      </c>
      <c r="M2" s="3" t="s">
        <v>64</v>
      </c>
      <c r="N2" s="12" t="s">
        <v>65</v>
      </c>
    </row>
    <row r="3" spans="1:16" ht="33" customHeight="1" x14ac:dyDescent="0.25">
      <c r="A3" s="3" t="s">
        <v>35</v>
      </c>
      <c r="B3" s="7" t="s">
        <v>53</v>
      </c>
      <c r="C3" s="7" t="s">
        <v>53</v>
      </c>
      <c r="D3" s="2" t="s">
        <v>10</v>
      </c>
      <c r="E3" s="2" t="s">
        <v>12</v>
      </c>
      <c r="F3" s="2" t="s">
        <v>14</v>
      </c>
      <c r="G3" s="2" t="s">
        <v>18</v>
      </c>
      <c r="H3" s="2" t="s">
        <v>21</v>
      </c>
      <c r="I3" s="2">
        <v>11</v>
      </c>
      <c r="J3" s="2">
        <v>11.1</v>
      </c>
      <c r="K3" s="8">
        <v>3.4851323346887764</v>
      </c>
      <c r="L3" s="8">
        <v>3.5</v>
      </c>
      <c r="M3" s="2">
        <f>AVERAGE(47.42,44.12)</f>
        <v>45.769999999999996</v>
      </c>
      <c r="N3" s="8">
        <v>45.153134999999999</v>
      </c>
    </row>
    <row r="4" spans="1:16" ht="33" customHeight="1" x14ac:dyDescent="0.25">
      <c r="A4" s="3" t="s">
        <v>1</v>
      </c>
      <c r="B4" s="7" t="s">
        <v>52</v>
      </c>
      <c r="C4" s="7" t="s">
        <v>53</v>
      </c>
      <c r="D4" s="2" t="s">
        <v>11</v>
      </c>
      <c r="E4" s="2" t="s">
        <v>12</v>
      </c>
      <c r="F4" s="2" t="s">
        <v>15</v>
      </c>
      <c r="G4" s="2" t="s">
        <v>19</v>
      </c>
      <c r="H4" s="7" t="s">
        <v>21</v>
      </c>
      <c r="I4" s="7">
        <v>12.7</v>
      </c>
      <c r="J4" s="7">
        <v>15.1</v>
      </c>
      <c r="K4" s="8">
        <v>7.9492564896162223</v>
      </c>
      <c r="L4" s="8">
        <v>7.2</v>
      </c>
      <c r="M4" s="2">
        <f>AVERAGE(80.13,75.14)</f>
        <v>77.634999999999991</v>
      </c>
      <c r="N4" s="8">
        <v>69.57353599999999</v>
      </c>
    </row>
    <row r="5" spans="1:16" ht="45" x14ac:dyDescent="0.25">
      <c r="A5" s="3" t="s">
        <v>2</v>
      </c>
      <c r="B5" s="7" t="s">
        <v>53</v>
      </c>
      <c r="C5" s="7" t="s">
        <v>53</v>
      </c>
      <c r="D5" s="2" t="s">
        <v>11</v>
      </c>
      <c r="E5" s="2" t="s">
        <v>12</v>
      </c>
      <c r="F5" s="2" t="s">
        <v>14</v>
      </c>
      <c r="G5" s="2" t="s">
        <v>20</v>
      </c>
      <c r="H5" s="2" t="s">
        <v>21</v>
      </c>
      <c r="I5" s="7">
        <v>11.6</v>
      </c>
      <c r="J5" s="7">
        <v>11.7</v>
      </c>
      <c r="K5" s="8">
        <v>4.8945504404989979</v>
      </c>
      <c r="L5" s="8">
        <v>4.5999999999999996</v>
      </c>
      <c r="M5" s="2">
        <f>AVERAGE(50.52,50.57)</f>
        <v>50.545000000000002</v>
      </c>
      <c r="N5" s="8">
        <v>47.313110000000002</v>
      </c>
    </row>
    <row r="6" spans="1:16" ht="30" x14ac:dyDescent="0.25">
      <c r="A6" s="3" t="s">
        <v>3</v>
      </c>
      <c r="B6" s="7" t="s">
        <v>52</v>
      </c>
      <c r="C6" s="7" t="s">
        <v>53</v>
      </c>
      <c r="D6" s="2" t="s">
        <v>11</v>
      </c>
      <c r="E6" s="2" t="s">
        <v>12</v>
      </c>
      <c r="F6" s="2" t="s">
        <v>15</v>
      </c>
      <c r="G6" s="2" t="s">
        <v>18</v>
      </c>
      <c r="H6" s="2" t="s">
        <v>21</v>
      </c>
      <c r="I6" s="7">
        <v>12.4</v>
      </c>
      <c r="J6" s="7">
        <v>14.8</v>
      </c>
      <c r="K6" s="8">
        <v>8.8135330229456486</v>
      </c>
      <c r="L6" s="8">
        <v>7.4</v>
      </c>
      <c r="M6" s="2">
        <f>AVERAGE(77.96,76.77)</f>
        <v>77.364999999999995</v>
      </c>
      <c r="N6" s="8">
        <v>78.211196999999999</v>
      </c>
    </row>
    <row r="7" spans="1:16" ht="34.5" customHeight="1" x14ac:dyDescent="0.25">
      <c r="A7" s="3" t="s">
        <v>4</v>
      </c>
      <c r="B7" s="7" t="s">
        <v>53</v>
      </c>
      <c r="C7" s="7" t="s">
        <v>53</v>
      </c>
      <c r="D7" s="2" t="s">
        <v>10</v>
      </c>
      <c r="E7" s="2" t="s">
        <v>13</v>
      </c>
      <c r="F7" s="2" t="s">
        <v>14</v>
      </c>
      <c r="G7" s="2" t="s">
        <v>18</v>
      </c>
      <c r="H7" s="2" t="s">
        <v>16</v>
      </c>
      <c r="I7" s="7">
        <v>12.1</v>
      </c>
      <c r="J7" s="7">
        <v>10.8</v>
      </c>
      <c r="K7" s="8">
        <v>6.5353276188535627</v>
      </c>
      <c r="L7" s="8">
        <v>6.1</v>
      </c>
      <c r="M7" s="2">
        <f>AVERAGE(61.19,61.23)</f>
        <v>61.209999999999994</v>
      </c>
      <c r="N7" s="8">
        <v>44.206630500000003</v>
      </c>
    </row>
    <row r="8" spans="1:16" ht="35.25" customHeight="1" x14ac:dyDescent="0.25">
      <c r="A8" s="3" t="s">
        <v>5</v>
      </c>
      <c r="B8" s="7" t="s">
        <v>54</v>
      </c>
      <c r="C8" s="7" t="s">
        <v>53</v>
      </c>
      <c r="D8" s="2" t="s">
        <v>11</v>
      </c>
      <c r="E8" s="2" t="s">
        <v>13</v>
      </c>
      <c r="F8" s="2" t="s">
        <v>14</v>
      </c>
      <c r="G8" s="2" t="s">
        <v>18</v>
      </c>
      <c r="H8" s="2" t="s">
        <v>21</v>
      </c>
      <c r="I8" s="2">
        <v>9.3000000000000007</v>
      </c>
      <c r="J8" s="2">
        <v>9.9</v>
      </c>
      <c r="K8" s="8">
        <v>4.0757060927564543</v>
      </c>
      <c r="L8" s="8">
        <v>4.5</v>
      </c>
      <c r="M8" s="2">
        <f>AVERAGE(76.42,76.1)</f>
        <v>76.259999999999991</v>
      </c>
      <c r="N8" s="8">
        <v>61.342702500000001</v>
      </c>
      <c r="P8" s="23"/>
    </row>
    <row r="9" spans="1:16" ht="33" customHeight="1" x14ac:dyDescent="0.25">
      <c r="A9" s="3" t="s">
        <v>6</v>
      </c>
      <c r="B9" s="7" t="s">
        <v>54</v>
      </c>
      <c r="C9" s="7" t="s">
        <v>53</v>
      </c>
      <c r="D9" s="2" t="s">
        <v>10</v>
      </c>
      <c r="E9" s="2" t="s">
        <v>13</v>
      </c>
      <c r="F9" s="2" t="s">
        <v>15</v>
      </c>
      <c r="G9" s="2" t="s">
        <v>18</v>
      </c>
      <c r="H9" s="2" t="s">
        <v>21</v>
      </c>
      <c r="I9" s="2">
        <v>9.1999999999999993</v>
      </c>
      <c r="J9" s="2">
        <v>11.5</v>
      </c>
      <c r="K9" s="8">
        <v>4.5959832593360446</v>
      </c>
      <c r="L9" s="8">
        <v>4.0999999999999996</v>
      </c>
      <c r="M9" s="2">
        <f>AVERAGE(72.07,71.89)</f>
        <v>71.97999999999999</v>
      </c>
      <c r="N9" s="8">
        <v>35.863289000000002</v>
      </c>
    </row>
    <row r="17" spans="1:21" x14ac:dyDescent="0.25">
      <c r="A17" s="1" t="s">
        <v>55</v>
      </c>
      <c r="I17" s="9"/>
      <c r="K17" s="1" t="s">
        <v>59</v>
      </c>
    </row>
    <row r="18" spans="1:21" x14ac:dyDescent="0.25">
      <c r="A18" s="6"/>
      <c r="B18" s="6" t="s">
        <v>22</v>
      </c>
      <c r="C18" s="6" t="s">
        <v>23</v>
      </c>
      <c r="D18" s="6" t="s">
        <v>24</v>
      </c>
      <c r="E18" s="6" t="s">
        <v>25</v>
      </c>
      <c r="F18" s="6" t="s">
        <v>26</v>
      </c>
      <c r="G18" s="6" t="s">
        <v>27</v>
      </c>
      <c r="H18" s="6" t="s">
        <v>28</v>
      </c>
      <c r="I18" s="6" t="s">
        <v>29</v>
      </c>
      <c r="K18" s="30"/>
      <c r="L18" s="37" t="s">
        <v>22</v>
      </c>
      <c r="M18" s="37" t="s">
        <v>23</v>
      </c>
      <c r="N18" s="38" t="s">
        <v>24</v>
      </c>
      <c r="O18" s="38" t="s">
        <v>25</v>
      </c>
      <c r="P18" s="38" t="s">
        <v>26</v>
      </c>
      <c r="Q18" s="39" t="s">
        <v>27</v>
      </c>
      <c r="R18" s="39" t="s">
        <v>28</v>
      </c>
      <c r="S18" s="39" t="s">
        <v>29</v>
      </c>
      <c r="T18" s="40" t="s">
        <v>58</v>
      </c>
    </row>
    <row r="19" spans="1:21" x14ac:dyDescent="0.25">
      <c r="A19" s="6" t="s">
        <v>30</v>
      </c>
      <c r="B19" s="6" t="s">
        <v>31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 t="s">
        <v>31</v>
      </c>
      <c r="I19" s="6" t="s">
        <v>31</v>
      </c>
      <c r="J19" s="36" t="s">
        <v>34</v>
      </c>
      <c r="K19" s="33" t="s">
        <v>30</v>
      </c>
      <c r="L19" s="37" t="s">
        <v>31</v>
      </c>
      <c r="M19" s="37" t="s">
        <v>31</v>
      </c>
      <c r="N19" s="37" t="s">
        <v>31</v>
      </c>
      <c r="O19" s="37" t="s">
        <v>31</v>
      </c>
      <c r="P19" s="37" t="s">
        <v>31</v>
      </c>
      <c r="Q19" s="39" t="s">
        <v>31</v>
      </c>
      <c r="R19" s="39" t="s">
        <v>31</v>
      </c>
      <c r="S19" s="39" t="s">
        <v>31</v>
      </c>
      <c r="T19" s="40" t="s">
        <v>31</v>
      </c>
      <c r="U19" s="20" t="s">
        <v>34</v>
      </c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K20" s="30"/>
      <c r="L20" s="31"/>
      <c r="M20" s="31"/>
      <c r="N20" s="31"/>
      <c r="O20" s="31"/>
      <c r="P20" s="31"/>
      <c r="Q20" s="28"/>
      <c r="R20" s="28"/>
      <c r="S20" s="28"/>
      <c r="T20" s="32"/>
    </row>
    <row r="21" spans="1:21" x14ac:dyDescent="0.25">
      <c r="A21" s="11" t="s">
        <v>35</v>
      </c>
      <c r="B21" s="14">
        <v>354.57270149858243</v>
      </c>
      <c r="C21" s="14">
        <v>411.53556263269644</v>
      </c>
      <c r="D21" s="14">
        <v>35.353115727002972</v>
      </c>
      <c r="E21" s="14">
        <v>128.06187443130122</v>
      </c>
      <c r="F21" s="10">
        <v>2.6124999999999998</v>
      </c>
      <c r="G21" s="10">
        <v>0.33333333333333337</v>
      </c>
      <c r="H21" s="10">
        <v>0.53333333333333333</v>
      </c>
      <c r="I21" s="10">
        <v>2.0454545454545454</v>
      </c>
      <c r="K21" s="11" t="s">
        <v>35</v>
      </c>
      <c r="L21" s="28">
        <v>476.02278275020348</v>
      </c>
      <c r="M21" s="28">
        <v>573.04927264195214</v>
      </c>
      <c r="N21" s="28">
        <v>57.062283737024224</v>
      </c>
      <c r="O21" s="28">
        <v>186.51942117288652</v>
      </c>
      <c r="P21" s="24">
        <v>2.4558139534883723</v>
      </c>
      <c r="Q21" s="24">
        <v>1.096774193548387</v>
      </c>
      <c r="R21" s="24">
        <v>2.5411764705882351</v>
      </c>
      <c r="S21" s="24">
        <v>3.4</v>
      </c>
      <c r="T21" s="24">
        <v>6.4467847157502334</v>
      </c>
    </row>
    <row r="22" spans="1:21" x14ac:dyDescent="0.25">
      <c r="A22" s="11" t="s">
        <v>1</v>
      </c>
      <c r="B22" s="14">
        <v>445.3503442689348</v>
      </c>
      <c r="C22" s="14">
        <v>589.05042462845017</v>
      </c>
      <c r="D22" s="14">
        <v>35.762611275964396</v>
      </c>
      <c r="E22" s="14">
        <v>143.57597816196542</v>
      </c>
      <c r="F22" s="10">
        <v>1.7875000000000001</v>
      </c>
      <c r="G22" s="10">
        <v>0.7777777777777779</v>
      </c>
      <c r="H22" s="10">
        <v>0.45714285714285713</v>
      </c>
      <c r="I22" s="10">
        <v>6.1363636363636358</v>
      </c>
      <c r="K22" s="11" t="s">
        <v>1</v>
      </c>
      <c r="L22" s="28">
        <v>547.45646867371852</v>
      </c>
      <c r="M22" s="28">
        <v>766.03613327076494</v>
      </c>
      <c r="N22" s="28">
        <v>71.148788927335659</v>
      </c>
      <c r="O22" s="28">
        <v>170.34653465346537</v>
      </c>
      <c r="P22" s="24">
        <v>2.9674418604651165</v>
      </c>
      <c r="Q22" s="24">
        <v>0.90322580645161277</v>
      </c>
      <c r="R22" s="24">
        <v>1.7882352941176471</v>
      </c>
      <c r="S22" s="24">
        <v>5</v>
      </c>
      <c r="T22" s="24">
        <v>8.4365330848089464</v>
      </c>
    </row>
    <row r="23" spans="1:21" x14ac:dyDescent="0.25">
      <c r="A23" s="11" t="s">
        <v>2</v>
      </c>
      <c r="B23" s="14">
        <v>466.66666666666663</v>
      </c>
      <c r="C23" s="14">
        <v>556.66666666666674</v>
      </c>
      <c r="D23" s="14">
        <v>70</v>
      </c>
      <c r="E23" s="14">
        <v>133.33333333333334</v>
      </c>
      <c r="F23" s="10">
        <v>3.4666666666666663</v>
      </c>
      <c r="G23" s="10">
        <v>0.8</v>
      </c>
      <c r="H23" s="10">
        <v>0.66666666666666674</v>
      </c>
      <c r="I23" s="10">
        <v>2.8</v>
      </c>
      <c r="K23" s="11" t="s">
        <v>2</v>
      </c>
      <c r="L23" s="28">
        <v>411.95443449959322</v>
      </c>
      <c r="M23" s="28">
        <v>499.56358517128115</v>
      </c>
      <c r="N23" s="28">
        <v>70.790657439446377</v>
      </c>
      <c r="O23" s="28">
        <v>148.3891850723534</v>
      </c>
      <c r="P23" s="24">
        <v>2.558139534883721</v>
      </c>
      <c r="Q23" s="24">
        <v>0.83870967741935476</v>
      </c>
      <c r="R23" s="24">
        <v>1.4117647058823528</v>
      </c>
      <c r="S23" s="24">
        <v>3.6</v>
      </c>
      <c r="T23" s="24">
        <v>6.7651444547996276</v>
      </c>
    </row>
    <row r="24" spans="1:21" x14ac:dyDescent="0.25">
      <c r="A24" s="11" t="s">
        <v>3</v>
      </c>
      <c r="B24" s="14">
        <v>449.61927906034839</v>
      </c>
      <c r="C24" s="14">
        <v>500.42409766454352</v>
      </c>
      <c r="D24" s="14">
        <v>52.961424332344215</v>
      </c>
      <c r="E24" s="14">
        <v>159.7952684258417</v>
      </c>
      <c r="F24" s="10">
        <v>2.3374999999999999</v>
      </c>
      <c r="G24" s="10">
        <v>0.66666666666666674</v>
      </c>
      <c r="H24" s="10">
        <v>0.53333333333333333</v>
      </c>
      <c r="I24" s="10">
        <v>3.2727272727272725</v>
      </c>
      <c r="K24" s="11" t="s">
        <v>3</v>
      </c>
      <c r="L24" s="28">
        <v>386.42799023596427</v>
      </c>
      <c r="M24" s="28">
        <v>537.11778507742849</v>
      </c>
      <c r="N24" s="28">
        <v>68.761245674740479</v>
      </c>
      <c r="O24" s="28">
        <v>154.05559786747907</v>
      </c>
      <c r="P24" s="24">
        <v>2.8651162790697677</v>
      </c>
      <c r="Q24" s="24">
        <v>0.77419354838709675</v>
      </c>
      <c r="R24" s="24">
        <v>1.3176470588235294</v>
      </c>
      <c r="S24" s="24">
        <v>4.5</v>
      </c>
      <c r="T24" s="24">
        <v>11.460950605778192</v>
      </c>
    </row>
    <row r="25" spans="1:21" x14ac:dyDescent="0.25">
      <c r="A25" s="11" t="s">
        <v>4</v>
      </c>
      <c r="B25" s="14">
        <v>501.85095180234919</v>
      </c>
      <c r="C25" s="14">
        <v>579.08651804670922</v>
      </c>
      <c r="D25" s="14">
        <v>69.068249258160236</v>
      </c>
      <c r="E25" s="14">
        <v>155.98726114649682</v>
      </c>
      <c r="F25" s="10">
        <v>2.2000000000000002</v>
      </c>
      <c r="G25" s="10">
        <v>1</v>
      </c>
      <c r="H25" s="10">
        <v>0.60952380952380947</v>
      </c>
      <c r="I25" s="10">
        <v>3.6818181818181812</v>
      </c>
      <c r="K25" s="11" t="s">
        <v>4</v>
      </c>
      <c r="L25" s="28">
        <v>370.89015459723356</v>
      </c>
      <c r="M25" s="28">
        <v>590.08775222900056</v>
      </c>
      <c r="N25" s="28">
        <v>74.610726643598625</v>
      </c>
      <c r="O25" s="28">
        <v>143.31302361005334</v>
      </c>
      <c r="P25" s="24">
        <v>2.8651162790697677</v>
      </c>
      <c r="Q25" s="24">
        <v>0.70967741935483875</v>
      </c>
      <c r="R25" s="24">
        <v>1.1294117647058823</v>
      </c>
      <c r="S25" s="24">
        <v>3.3</v>
      </c>
      <c r="T25" s="24">
        <v>6.9243243243243242</v>
      </c>
    </row>
    <row r="26" spans="1:21" x14ac:dyDescent="0.25">
      <c r="A26" s="11" t="s">
        <v>5</v>
      </c>
      <c r="B26" s="14">
        <v>305.60550830295671</v>
      </c>
      <c r="C26" s="14">
        <v>514.19002123142252</v>
      </c>
      <c r="D26" s="14">
        <v>38.492581602373889</v>
      </c>
      <c r="E26" s="14">
        <v>130.03639672429483</v>
      </c>
      <c r="F26" s="10">
        <v>1.5125</v>
      </c>
      <c r="G26" s="10">
        <v>0.66666666666666674</v>
      </c>
      <c r="H26" s="10">
        <v>0.76190476190476186</v>
      </c>
      <c r="I26" s="10">
        <v>2.0454545454545454</v>
      </c>
      <c r="K26" s="11" t="s">
        <v>5</v>
      </c>
      <c r="L26" s="28">
        <v>306.01464605370222</v>
      </c>
      <c r="M26" s="28">
        <v>552.30173627404974</v>
      </c>
      <c r="N26" s="28">
        <v>53.958477508650532</v>
      </c>
      <c r="O26" s="28">
        <v>138.5910129474486</v>
      </c>
      <c r="P26" s="24">
        <v>2.4558139534883723</v>
      </c>
      <c r="Q26" s="24">
        <v>0.64516129032258063</v>
      </c>
      <c r="R26" s="24">
        <v>1.0352941176470589</v>
      </c>
      <c r="S26" s="24">
        <v>2.6</v>
      </c>
      <c r="T26" s="24">
        <v>5.1733457595526557</v>
      </c>
    </row>
    <row r="27" spans="1:21" x14ac:dyDescent="0.25">
      <c r="A27" s="11" t="s">
        <v>6</v>
      </c>
      <c r="B27" s="14">
        <v>403.7910085054678</v>
      </c>
      <c r="C27" s="14">
        <v>750.96390658174096</v>
      </c>
      <c r="D27" s="14">
        <v>39.994065281899111</v>
      </c>
      <c r="E27" s="14">
        <v>156.55141037306643</v>
      </c>
      <c r="F27" s="10">
        <v>1.925</v>
      </c>
      <c r="G27" s="10">
        <v>1.3333333333333335</v>
      </c>
      <c r="H27" s="10">
        <v>0.99047619047619051</v>
      </c>
      <c r="I27" s="10">
        <v>4.5</v>
      </c>
      <c r="K27" s="11" t="s">
        <v>6</v>
      </c>
      <c r="L27" s="28">
        <v>402.77298616761595</v>
      </c>
      <c r="M27" s="28">
        <v>598.54903801032378</v>
      </c>
      <c r="N27" s="28">
        <v>64.702422145328725</v>
      </c>
      <c r="O27" s="28">
        <v>168.45773038842347</v>
      </c>
      <c r="P27" s="24">
        <v>3.4790697674418611</v>
      </c>
      <c r="Q27" s="24">
        <v>0.967741935483871</v>
      </c>
      <c r="R27" s="24">
        <v>1.0352941176470589</v>
      </c>
      <c r="S27" s="24">
        <v>4.2</v>
      </c>
      <c r="T27" s="24">
        <v>11.699720410065238</v>
      </c>
    </row>
    <row r="28" spans="1:21" ht="33.75" customHeight="1" x14ac:dyDescent="0.25">
      <c r="A28" s="12" t="s">
        <v>32</v>
      </c>
      <c r="B28" s="15">
        <v>264</v>
      </c>
      <c r="C28" s="15">
        <v>452</v>
      </c>
      <c r="D28" s="15">
        <v>33</v>
      </c>
      <c r="E28" s="15">
        <v>133</v>
      </c>
      <c r="F28" s="13"/>
      <c r="G28" s="13"/>
      <c r="H28" s="13"/>
      <c r="I28" s="13">
        <v>2.77</v>
      </c>
      <c r="K28" s="34" t="s">
        <v>32</v>
      </c>
      <c r="L28" s="29">
        <v>264</v>
      </c>
      <c r="M28" s="26">
        <v>452</v>
      </c>
      <c r="N28" s="26">
        <v>33</v>
      </c>
      <c r="O28" s="26">
        <v>133</v>
      </c>
      <c r="P28" s="25"/>
      <c r="Q28" s="25"/>
      <c r="R28" s="25"/>
      <c r="S28" s="25">
        <v>2.77</v>
      </c>
      <c r="T28" s="25">
        <v>3.6</v>
      </c>
    </row>
    <row r="29" spans="1:21" ht="34.5" customHeight="1" x14ac:dyDescent="0.25">
      <c r="A29" s="12" t="s">
        <v>33</v>
      </c>
      <c r="B29" s="15">
        <v>221</v>
      </c>
      <c r="C29" s="15">
        <v>280</v>
      </c>
      <c r="D29" s="15">
        <v>29</v>
      </c>
      <c r="E29" s="15">
        <v>79</v>
      </c>
      <c r="F29" s="13"/>
      <c r="G29" s="13"/>
      <c r="H29" s="13"/>
      <c r="I29" s="13">
        <v>2.13</v>
      </c>
      <c r="K29" s="34" t="s">
        <v>33</v>
      </c>
      <c r="L29" s="29">
        <v>221</v>
      </c>
      <c r="M29" s="26">
        <v>280</v>
      </c>
      <c r="N29" s="26">
        <v>29</v>
      </c>
      <c r="O29" s="26">
        <v>79</v>
      </c>
      <c r="P29" s="25"/>
      <c r="Q29" s="25"/>
      <c r="R29" s="25"/>
      <c r="S29" s="25">
        <v>2.13</v>
      </c>
      <c r="T29" s="25">
        <v>2.5</v>
      </c>
    </row>
    <row r="30" spans="1:21" x14ac:dyDescent="0.25">
      <c r="K30" s="35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5" spans="1:14" x14ac:dyDescent="0.25">
      <c r="A35" s="1" t="s">
        <v>56</v>
      </c>
    </row>
    <row r="36" spans="1:14" x14ac:dyDescent="0.25">
      <c r="A36" s="11"/>
      <c r="B36" s="6" t="s">
        <v>37</v>
      </c>
      <c r="C36" s="6" t="s">
        <v>38</v>
      </c>
      <c r="D36" s="6" t="s">
        <v>39</v>
      </c>
      <c r="E36" s="6" t="s">
        <v>40</v>
      </c>
      <c r="F36" s="6" t="s">
        <v>41</v>
      </c>
      <c r="G36" s="17" t="s">
        <v>46</v>
      </c>
      <c r="H36" s="18" t="s">
        <v>38</v>
      </c>
      <c r="I36" s="18" t="s">
        <v>39</v>
      </c>
      <c r="J36" s="18" t="s">
        <v>40</v>
      </c>
      <c r="K36" s="18" t="s">
        <v>41</v>
      </c>
    </row>
    <row r="37" spans="1:14" x14ac:dyDescent="0.25">
      <c r="A37" s="11" t="s">
        <v>36</v>
      </c>
      <c r="B37" s="6" t="s">
        <v>42</v>
      </c>
      <c r="C37" s="6" t="s">
        <v>42</v>
      </c>
      <c r="D37" s="6" t="s">
        <v>42</v>
      </c>
      <c r="E37" s="6" t="s">
        <v>42</v>
      </c>
      <c r="F37" s="6" t="s">
        <v>42</v>
      </c>
      <c r="G37" s="19" t="s">
        <v>47</v>
      </c>
      <c r="H37" s="19" t="s">
        <v>47</v>
      </c>
      <c r="I37" s="19" t="s">
        <v>47</v>
      </c>
      <c r="J37" s="19" t="s">
        <v>47</v>
      </c>
      <c r="K37" s="19" t="s">
        <v>47</v>
      </c>
    </row>
    <row r="38" spans="1:14" x14ac:dyDescent="0.25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4" x14ac:dyDescent="0.25">
      <c r="A39" s="11" t="s">
        <v>35</v>
      </c>
      <c r="B39" s="8">
        <v>4.4987481447391868</v>
      </c>
      <c r="C39" s="8">
        <v>32.480679265717349</v>
      </c>
      <c r="D39" s="16">
        <v>54.173394147372434</v>
      </c>
      <c r="E39" s="8">
        <v>7.5366248698036857</v>
      </c>
      <c r="F39" s="8">
        <v>17.298465603104226</v>
      </c>
      <c r="G39" s="6">
        <v>4</v>
      </c>
      <c r="H39" s="6">
        <v>29</v>
      </c>
      <c r="I39" s="6">
        <v>46</v>
      </c>
      <c r="J39" s="6">
        <v>6</v>
      </c>
      <c r="K39" s="6">
        <v>15</v>
      </c>
    </row>
    <row r="40" spans="1:14" x14ac:dyDescent="0.25">
      <c r="A40" s="11" t="s">
        <v>1</v>
      </c>
      <c r="B40" s="8">
        <v>4.5945395160809692</v>
      </c>
      <c r="C40" s="8">
        <v>31.758615166560087</v>
      </c>
      <c r="D40" s="16">
        <v>82.624831547704986</v>
      </c>
      <c r="E40" s="8">
        <v>4.5239782314371233</v>
      </c>
      <c r="F40" s="8">
        <v>20.059444186320363</v>
      </c>
      <c r="G40" s="6">
        <v>3</v>
      </c>
      <c r="H40" s="6">
        <v>22</v>
      </c>
      <c r="I40" s="6">
        <v>58</v>
      </c>
      <c r="J40" s="6">
        <v>3</v>
      </c>
      <c r="K40" s="6">
        <v>14</v>
      </c>
    </row>
    <row r="41" spans="1:14" x14ac:dyDescent="0.25">
      <c r="A41" s="11" t="s">
        <v>2</v>
      </c>
      <c r="B41" s="8">
        <v>3.8833333333333329</v>
      </c>
      <c r="C41" s="8">
        <v>35.194444444444443</v>
      </c>
      <c r="D41" s="8">
        <v>79.866666666666674</v>
      </c>
      <c r="E41" s="8">
        <v>2.4777777777777779</v>
      </c>
      <c r="F41" s="8">
        <v>23.266666666666666</v>
      </c>
      <c r="G41" s="14">
        <v>2.6839195208109348</v>
      </c>
      <c r="H41" s="14">
        <v>24.324220549838731</v>
      </c>
      <c r="I41" s="14">
        <v>55.198894179081556</v>
      </c>
      <c r="J41" s="14">
        <v>1.712486561204116</v>
      </c>
      <c r="K41" s="14">
        <v>16.080479189064658</v>
      </c>
    </row>
    <row r="42" spans="1:14" x14ac:dyDescent="0.25">
      <c r="A42" s="11" t="s">
        <v>3</v>
      </c>
      <c r="B42" s="8">
        <v>4.3841320311897176</v>
      </c>
      <c r="C42" s="8">
        <v>30.435191793434846</v>
      </c>
      <c r="D42" s="16">
        <v>90.452803168606394</v>
      </c>
      <c r="E42" s="8">
        <v>9.1068994406242521</v>
      </c>
      <c r="F42" s="8">
        <v>20.1467872880777</v>
      </c>
      <c r="G42" s="6">
        <v>3</v>
      </c>
      <c r="H42" s="6">
        <v>20</v>
      </c>
      <c r="I42" s="6">
        <v>59</v>
      </c>
      <c r="J42" s="6">
        <v>6</v>
      </c>
      <c r="K42" s="6">
        <v>13</v>
      </c>
    </row>
    <row r="43" spans="1:14" x14ac:dyDescent="0.25">
      <c r="A43" s="12" t="s">
        <v>4</v>
      </c>
      <c r="B43" s="8">
        <v>6.3272386278052641</v>
      </c>
      <c r="C43" s="8">
        <v>34.53948073176381</v>
      </c>
      <c r="D43" s="8">
        <v>81.785918635063112</v>
      </c>
      <c r="E43" s="8">
        <v>6.3416602894305045</v>
      </c>
      <c r="F43" s="8">
        <v>22.517284561567411</v>
      </c>
      <c r="G43" s="6">
        <v>4</v>
      </c>
      <c r="H43" s="6">
        <v>23</v>
      </c>
      <c r="I43" s="6">
        <v>54</v>
      </c>
      <c r="J43" s="6">
        <v>4</v>
      </c>
      <c r="K43" s="6">
        <v>15</v>
      </c>
    </row>
    <row r="44" spans="1:14" x14ac:dyDescent="0.25">
      <c r="A44" s="11" t="s">
        <v>5</v>
      </c>
      <c r="B44" s="8">
        <v>6.0188030326389859</v>
      </c>
      <c r="C44" s="8">
        <v>41.989298190542307</v>
      </c>
      <c r="D44" s="8">
        <v>65.705180815051534</v>
      </c>
      <c r="E44" s="8">
        <v>5.4690850379923299</v>
      </c>
      <c r="F44" s="8">
        <v>20.663701365359774</v>
      </c>
      <c r="G44" s="6">
        <v>4</v>
      </c>
      <c r="H44" s="6">
        <v>32</v>
      </c>
      <c r="I44" s="6">
        <v>46</v>
      </c>
      <c r="J44" s="6">
        <v>4</v>
      </c>
      <c r="K44" s="6">
        <v>14</v>
      </c>
    </row>
    <row r="45" spans="1:14" x14ac:dyDescent="0.25">
      <c r="A45" s="11" t="s">
        <v>6</v>
      </c>
      <c r="B45" s="8">
        <v>12.509790871784602</v>
      </c>
      <c r="C45" s="8">
        <v>62.260219557629647</v>
      </c>
      <c r="D45" s="8">
        <v>104.23022541676468</v>
      </c>
      <c r="E45" s="8">
        <v>9.9567817500868525</v>
      </c>
      <c r="F45" s="8">
        <v>25.375747932268091</v>
      </c>
      <c r="G45" s="6">
        <v>6</v>
      </c>
      <c r="H45" s="6">
        <v>29</v>
      </c>
      <c r="I45" s="6">
        <v>48</v>
      </c>
      <c r="J45" s="6">
        <v>5</v>
      </c>
      <c r="K45" s="6">
        <v>12</v>
      </c>
      <c r="M45" t="s">
        <v>37</v>
      </c>
      <c r="N45" s="21" t="s">
        <v>43</v>
      </c>
    </row>
    <row r="46" spans="1:14" x14ac:dyDescent="0.25">
      <c r="M46" t="s">
        <v>38</v>
      </c>
      <c r="N46" t="s">
        <v>44</v>
      </c>
    </row>
    <row r="47" spans="1:14" x14ac:dyDescent="0.25">
      <c r="A47" s="1" t="s">
        <v>67</v>
      </c>
      <c r="M47" t="s">
        <v>39</v>
      </c>
      <c r="N47" t="s">
        <v>45</v>
      </c>
    </row>
    <row r="48" spans="1:14" x14ac:dyDescent="0.25">
      <c r="A48" s="11"/>
      <c r="B48" s="6" t="s">
        <v>37</v>
      </c>
      <c r="C48" s="6" t="s">
        <v>38</v>
      </c>
      <c r="D48" s="6" t="s">
        <v>39</v>
      </c>
      <c r="E48" s="6" t="s">
        <v>40</v>
      </c>
      <c r="F48" s="6" t="s">
        <v>41</v>
      </c>
      <c r="G48" s="17" t="s">
        <v>46</v>
      </c>
      <c r="H48" s="18" t="s">
        <v>38</v>
      </c>
      <c r="I48" s="18" t="s">
        <v>39</v>
      </c>
      <c r="J48" s="18" t="s">
        <v>40</v>
      </c>
      <c r="K48" s="18" t="s">
        <v>41</v>
      </c>
      <c r="M48" t="s">
        <v>40</v>
      </c>
      <c r="N48" t="s">
        <v>48</v>
      </c>
    </row>
    <row r="49" spans="1:14" x14ac:dyDescent="0.25">
      <c r="A49" s="11" t="s">
        <v>36</v>
      </c>
      <c r="B49" s="6" t="s">
        <v>42</v>
      </c>
      <c r="C49" s="6" t="s">
        <v>42</v>
      </c>
      <c r="D49" s="6" t="s">
        <v>42</v>
      </c>
      <c r="E49" s="6" t="s">
        <v>42</v>
      </c>
      <c r="F49" s="6" t="s">
        <v>42</v>
      </c>
      <c r="G49" s="19" t="s">
        <v>47</v>
      </c>
      <c r="H49" s="19" t="s">
        <v>47</v>
      </c>
      <c r="I49" s="19" t="s">
        <v>47</v>
      </c>
      <c r="J49" s="19" t="s">
        <v>47</v>
      </c>
      <c r="K49" s="19" t="s">
        <v>47</v>
      </c>
      <c r="M49" t="s">
        <v>41</v>
      </c>
      <c r="N49" t="s">
        <v>49</v>
      </c>
    </row>
    <row r="50" spans="1:14" x14ac:dyDescent="0.25">
      <c r="A50" s="11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4" x14ac:dyDescent="0.25">
      <c r="A51" s="11" t="s">
        <v>35</v>
      </c>
      <c r="B51" s="8">
        <v>10.108261555661629</v>
      </c>
      <c r="C51" s="8">
        <v>24.995342370284597</v>
      </c>
      <c r="D51" s="8">
        <v>54.305064230404902</v>
      </c>
      <c r="E51" s="8">
        <v>5.8545325017466627</v>
      </c>
      <c r="F51" s="8">
        <v>17.774685517928429</v>
      </c>
      <c r="G51" s="14">
        <v>8.9423660487783003</v>
      </c>
      <c r="H51" s="14">
        <v>22.112358268413697</v>
      </c>
      <c r="I51" s="14">
        <v>48.041471817545592</v>
      </c>
      <c r="J51" s="14">
        <v>5.1792657309866863</v>
      </c>
      <c r="K51" s="14">
        <v>15.724538134275722</v>
      </c>
    </row>
    <row r="52" spans="1:14" x14ac:dyDescent="0.25">
      <c r="A52" s="11" t="s">
        <v>1</v>
      </c>
      <c r="B52" s="8">
        <v>3.9115963419594797</v>
      </c>
      <c r="C52" s="8">
        <v>18.899026166835355</v>
      </c>
      <c r="D52" s="8">
        <v>54.451163765515801</v>
      </c>
      <c r="E52" s="8">
        <v>2.7238388761960919</v>
      </c>
      <c r="F52" s="8">
        <v>14.358498120264795</v>
      </c>
      <c r="G52" s="14">
        <v>4.1460943261225038</v>
      </c>
      <c r="H52" s="14">
        <v>20.032012076252347</v>
      </c>
      <c r="I52" s="14">
        <v>57.715480178069711</v>
      </c>
      <c r="J52" s="14">
        <v>2.8871314733388975</v>
      </c>
      <c r="K52" s="14">
        <v>15.219281946216523</v>
      </c>
    </row>
    <row r="53" spans="1:14" x14ac:dyDescent="0.25">
      <c r="A53" s="11" t="s">
        <v>2</v>
      </c>
      <c r="B53" s="8">
        <v>8.1734680610507358</v>
      </c>
      <c r="C53" s="8">
        <v>30.364310111186722</v>
      </c>
      <c r="D53" s="8">
        <v>71.384549731018836</v>
      </c>
      <c r="E53" s="8">
        <v>2.8148327086291696</v>
      </c>
      <c r="F53" s="8">
        <v>21.926586413544872</v>
      </c>
      <c r="G53" s="14">
        <v>6.0695385666843436</v>
      </c>
      <c r="H53" s="14">
        <v>22.548243890356492</v>
      </c>
      <c r="I53" s="14">
        <v>53.009478280400387</v>
      </c>
      <c r="J53" s="14">
        <v>2.0902676264441142</v>
      </c>
      <c r="K53" s="14">
        <v>16.282471636114643</v>
      </c>
    </row>
    <row r="54" spans="1:14" x14ac:dyDescent="0.25">
      <c r="A54" s="11" t="s">
        <v>3</v>
      </c>
      <c r="B54" s="8">
        <v>9.322039220134581</v>
      </c>
      <c r="C54" s="8">
        <v>30.404198941973966</v>
      </c>
      <c r="D54" s="8">
        <v>73.7993897672998</v>
      </c>
      <c r="E54" s="8">
        <v>6.6386847418762596</v>
      </c>
      <c r="F54" s="8">
        <v>22.012935531002164</v>
      </c>
      <c r="G54" s="14">
        <v>6.5566321883452003</v>
      </c>
      <c r="H54" s="14">
        <v>21.384714732075498</v>
      </c>
      <c r="I54" s="14">
        <v>51.906610024059262</v>
      </c>
      <c r="J54" s="14">
        <v>4.6693017524371268</v>
      </c>
      <c r="K54" s="14">
        <v>15.482741303082914</v>
      </c>
    </row>
    <row r="55" spans="1:14" x14ac:dyDescent="0.25">
      <c r="A55" s="12" t="s">
        <v>4</v>
      </c>
      <c r="B55" s="8">
        <v>6.7257983004008706</v>
      </c>
      <c r="C55" s="8">
        <v>18.989243070935355</v>
      </c>
      <c r="D55" s="8">
        <v>64.077910046782463</v>
      </c>
      <c r="E55" s="8">
        <v>1.9113978028723693</v>
      </c>
      <c r="F55" s="8">
        <v>15.005580638898294</v>
      </c>
      <c r="G55" s="14">
        <v>6.302879506370096</v>
      </c>
      <c r="H55" s="14">
        <v>17.795197781376412</v>
      </c>
      <c r="I55" s="14">
        <v>60.048685376250418</v>
      </c>
      <c r="J55" s="14">
        <v>1.7912089393949033</v>
      </c>
      <c r="K55" s="14">
        <v>14.062028396608161</v>
      </c>
    </row>
    <row r="56" spans="1:14" x14ac:dyDescent="0.25">
      <c r="A56" s="11" t="s">
        <v>5</v>
      </c>
      <c r="B56" s="8">
        <v>11.964049189119846</v>
      </c>
      <c r="C56" s="8">
        <v>30.983793819068516</v>
      </c>
      <c r="D56" s="8">
        <v>85.845691902468189</v>
      </c>
      <c r="E56" s="8">
        <v>4.3404349141235912</v>
      </c>
      <c r="F56" s="8">
        <v>18.782322863269105</v>
      </c>
      <c r="G56" s="14">
        <v>7.8754220350066628</v>
      </c>
      <c r="H56" s="14">
        <v>20.395306698730352</v>
      </c>
      <c r="I56" s="14">
        <v>56.508548479883615</v>
      </c>
      <c r="J56" s="14">
        <v>2.8571227202314677</v>
      </c>
      <c r="K56" s="14">
        <v>12.363600066147907</v>
      </c>
    </row>
    <row r="57" spans="1:14" x14ac:dyDescent="0.25">
      <c r="A57" s="11" t="s">
        <v>6</v>
      </c>
      <c r="B57" s="8">
        <v>10.038458155663943</v>
      </c>
      <c r="C57" s="8">
        <v>41.871104194462873</v>
      </c>
      <c r="D57" s="8">
        <v>73.772283888187147</v>
      </c>
      <c r="E57" s="8">
        <v>2.8928330164495617</v>
      </c>
      <c r="F57" s="8">
        <v>18.283821198380814</v>
      </c>
      <c r="G57" s="14">
        <v>6.8354627922043525</v>
      </c>
      <c r="H57" s="14">
        <v>28.511188705635714</v>
      </c>
      <c r="I57" s="14">
        <v>50.2335810733165</v>
      </c>
      <c r="J57" s="14">
        <v>1.9698097199164366</v>
      </c>
      <c r="K57" s="14">
        <v>12.449957708926982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 IPSI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Meints, Brigid M</dc:creator>
  <cp:lastModifiedBy>Meints, Brigid M</cp:lastModifiedBy>
  <dcterms:created xsi:type="dcterms:W3CDTF">2012-10-16T18:20:24Z</dcterms:created>
  <dcterms:modified xsi:type="dcterms:W3CDTF">2014-04-07T19:02:34Z</dcterms:modified>
</cp:coreProperties>
</file>